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@KOTŁY\2. REGULAMIN NABORU WNIOSKÓW\20. Regulamin naboru wniosków_23.05.2022 - wersja 20\"/>
    </mc:Choice>
  </mc:AlternateContent>
  <bookViews>
    <workbookView xWindow="0" yWindow="0" windowWidth="5670" windowHeight="8175"/>
  </bookViews>
  <sheets>
    <sheet name="Arkusz1" sheetId="1" r:id="rId1"/>
    <sheet name="Arkusz2" sheetId="2" r:id="rId2"/>
  </sheets>
  <definedNames>
    <definedName name="_xlnm.Print_Area" localSheetId="0">Arkusz1!$A$1:$J$91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1" l="1"/>
  <c r="G55" i="1" s="1"/>
  <c r="H55" i="1"/>
  <c r="I55" i="1"/>
  <c r="J55" i="1" l="1"/>
  <c r="I53" i="1" l="1"/>
  <c r="H53" i="1"/>
  <c r="F53" i="1"/>
  <c r="G53" i="1" s="1"/>
  <c r="F48" i="1"/>
  <c r="G48" i="1" s="1"/>
  <c r="H48" i="1"/>
  <c r="I48" i="1"/>
  <c r="J48" i="1" s="1"/>
  <c r="I46" i="1"/>
  <c r="J46" i="1" s="1"/>
  <c r="I47" i="1"/>
  <c r="F46" i="1"/>
  <c r="G46" i="1" s="1"/>
  <c r="H46" i="1"/>
  <c r="J53" i="1" l="1"/>
  <c r="I14" i="1" l="1"/>
  <c r="F14" i="1"/>
  <c r="G14" i="1" s="1"/>
  <c r="H14" i="1"/>
  <c r="J14" i="1" l="1"/>
  <c r="F23" i="1" l="1"/>
  <c r="G23" i="1" s="1"/>
  <c r="H23" i="1"/>
  <c r="I23" i="1"/>
  <c r="J23" i="1" l="1"/>
  <c r="I49" i="1"/>
  <c r="I50" i="1"/>
  <c r="I51" i="1"/>
  <c r="I52" i="1"/>
  <c r="I54" i="1"/>
  <c r="I56" i="1"/>
  <c r="I57" i="1"/>
  <c r="H49" i="1"/>
  <c r="H50" i="1"/>
  <c r="H51" i="1"/>
  <c r="H52" i="1"/>
  <c r="H54" i="1"/>
  <c r="H56" i="1"/>
  <c r="H57" i="1"/>
  <c r="G57" i="1"/>
  <c r="F49" i="1"/>
  <c r="G49" i="1" s="1"/>
  <c r="F50" i="1"/>
  <c r="G50" i="1" s="1"/>
  <c r="F51" i="1"/>
  <c r="G51" i="1" s="1"/>
  <c r="F52" i="1"/>
  <c r="G52" i="1" s="1"/>
  <c r="F54" i="1"/>
  <c r="G54" i="1" s="1"/>
  <c r="F56" i="1"/>
  <c r="G56" i="1" s="1"/>
  <c r="F57" i="1"/>
  <c r="I42" i="1" l="1"/>
  <c r="I41" i="1"/>
  <c r="F42" i="1"/>
  <c r="G42" i="1" s="1"/>
  <c r="F41" i="1"/>
  <c r="G41" i="1" s="1"/>
  <c r="F39" i="1"/>
  <c r="I39" i="1" s="1"/>
  <c r="H42" i="1" l="1"/>
  <c r="H41" i="1"/>
  <c r="J54" i="1" l="1"/>
  <c r="J42" i="1" l="1"/>
  <c r="J41" i="1"/>
  <c r="F17" i="1" l="1"/>
  <c r="G17" i="1" s="1"/>
  <c r="H17" i="1"/>
  <c r="I17" i="1"/>
  <c r="I44" i="1"/>
  <c r="J17" i="1" l="1"/>
  <c r="I27" i="1"/>
  <c r="H27" i="1"/>
  <c r="F27" i="1"/>
  <c r="G27" i="1" s="1"/>
  <c r="F15" i="1"/>
  <c r="J27" i="1" l="1"/>
  <c r="I62" i="1"/>
  <c r="H62" i="1"/>
  <c r="F62" i="1"/>
  <c r="G62" i="1" s="1"/>
  <c r="I61" i="1"/>
  <c r="H61" i="1"/>
  <c r="F61" i="1"/>
  <c r="G61" i="1" s="1"/>
  <c r="I59" i="1"/>
  <c r="H59" i="1"/>
  <c r="F59" i="1"/>
  <c r="G59" i="1" s="1"/>
  <c r="H47" i="1"/>
  <c r="J47" i="1" s="1"/>
  <c r="F47" i="1"/>
  <c r="G47" i="1" s="1"/>
  <c r="I45" i="1"/>
  <c r="H45" i="1"/>
  <c r="F45" i="1"/>
  <c r="G45" i="1" s="1"/>
  <c r="H44" i="1"/>
  <c r="J44" i="1" s="1"/>
  <c r="F44" i="1"/>
  <c r="G44" i="1" s="1"/>
  <c r="H39" i="1"/>
  <c r="G39" i="1"/>
  <c r="I38" i="1"/>
  <c r="H38" i="1"/>
  <c r="F38" i="1"/>
  <c r="G38" i="1" s="1"/>
  <c r="I36" i="1"/>
  <c r="H36" i="1"/>
  <c r="F36" i="1"/>
  <c r="G36" i="1" s="1"/>
  <c r="I35" i="1"/>
  <c r="H35" i="1"/>
  <c r="F35" i="1"/>
  <c r="G35" i="1" s="1"/>
  <c r="I34" i="1"/>
  <c r="H34" i="1"/>
  <c r="F34" i="1"/>
  <c r="G34" i="1" s="1"/>
  <c r="I33" i="1"/>
  <c r="H33" i="1"/>
  <c r="F33" i="1"/>
  <c r="G33" i="1" s="1"/>
  <c r="I32" i="1"/>
  <c r="H32" i="1"/>
  <c r="F32" i="1"/>
  <c r="G32" i="1" s="1"/>
  <c r="I31" i="1"/>
  <c r="H31" i="1"/>
  <c r="F31" i="1"/>
  <c r="G31" i="1" s="1"/>
  <c r="I30" i="1"/>
  <c r="H30" i="1"/>
  <c r="F30" i="1"/>
  <c r="G30" i="1" s="1"/>
  <c r="I29" i="1"/>
  <c r="H29" i="1"/>
  <c r="F29" i="1"/>
  <c r="G29" i="1" s="1"/>
  <c r="I26" i="1"/>
  <c r="H26" i="1"/>
  <c r="F26" i="1"/>
  <c r="G26" i="1" s="1"/>
  <c r="I25" i="1"/>
  <c r="H25" i="1"/>
  <c r="F25" i="1"/>
  <c r="G25" i="1" s="1"/>
  <c r="I24" i="1"/>
  <c r="H24" i="1"/>
  <c r="F24" i="1"/>
  <c r="G24" i="1" s="1"/>
  <c r="I22" i="1"/>
  <c r="H22" i="1"/>
  <c r="F22" i="1"/>
  <c r="G22" i="1" s="1"/>
  <c r="I21" i="1"/>
  <c r="H21" i="1"/>
  <c r="F21" i="1"/>
  <c r="G21" i="1" s="1"/>
  <c r="I20" i="1"/>
  <c r="H20" i="1"/>
  <c r="F20" i="1"/>
  <c r="G20" i="1" s="1"/>
  <c r="I19" i="1"/>
  <c r="H19" i="1"/>
  <c r="F19" i="1"/>
  <c r="G19" i="1" s="1"/>
  <c r="I18" i="1"/>
  <c r="H18" i="1"/>
  <c r="F18" i="1"/>
  <c r="G18" i="1" s="1"/>
  <c r="I16" i="1"/>
  <c r="H16" i="1"/>
  <c r="F16" i="1"/>
  <c r="G16" i="1" s="1"/>
  <c r="I15" i="1"/>
  <c r="H15" i="1"/>
  <c r="G15" i="1"/>
  <c r="J45" i="1" l="1"/>
  <c r="J21" i="1"/>
  <c r="J35" i="1"/>
  <c r="J49" i="1"/>
  <c r="J51" i="1"/>
  <c r="J19" i="1"/>
  <c r="J18" i="1"/>
  <c r="J32" i="1"/>
  <c r="J33" i="1"/>
  <c r="J29" i="1"/>
  <c r="J38" i="1"/>
  <c r="J56" i="1"/>
  <c r="J61" i="1"/>
  <c r="J16" i="1"/>
  <c r="J57" i="1"/>
  <c r="J26" i="1"/>
  <c r="J30" i="1"/>
  <c r="J52" i="1"/>
  <c r="J34" i="1"/>
  <c r="J24" i="1"/>
  <c r="J59" i="1"/>
  <c r="J22" i="1"/>
  <c r="J31" i="1"/>
  <c r="J50" i="1"/>
  <c r="J15" i="1"/>
  <c r="J20" i="1"/>
  <c r="J25" i="1"/>
  <c r="J36" i="1"/>
  <c r="J39" i="1"/>
  <c r="J62" i="1"/>
</calcChain>
</file>

<file path=xl/sharedStrings.xml><?xml version="1.0" encoding="utf-8"?>
<sst xmlns="http://schemas.openxmlformats.org/spreadsheetml/2006/main" count="139" uniqueCount="130">
  <si>
    <t>SYMBOL</t>
  </si>
  <si>
    <t>L.p.</t>
  </si>
  <si>
    <t>VAT 8%</t>
  </si>
  <si>
    <t>zł</t>
  </si>
  <si>
    <t xml:space="preserve">Skrócona nazwa urządzenia w projekcie </t>
  </si>
  <si>
    <t>15% ceny netto</t>
  </si>
  <si>
    <t>Wkład własny łącznie</t>
  </si>
  <si>
    <t>1.</t>
  </si>
  <si>
    <t>KG1-1F-18kW</t>
  </si>
  <si>
    <t>2.</t>
  </si>
  <si>
    <t>3.</t>
  </si>
  <si>
    <t>4.</t>
  </si>
  <si>
    <t>KG2-1F-23kW</t>
  </si>
  <si>
    <t>5.</t>
  </si>
  <si>
    <t>6.</t>
  </si>
  <si>
    <t>7.</t>
  </si>
  <si>
    <t>8.</t>
  </si>
  <si>
    <t>KG6-2F-18kW</t>
  </si>
  <si>
    <t>KG6-2F-23kW</t>
  </si>
  <si>
    <t>KG6-2F-29kW</t>
  </si>
  <si>
    <t>9.</t>
  </si>
  <si>
    <t>11.</t>
  </si>
  <si>
    <t>12.</t>
  </si>
  <si>
    <t>WK4-PPŚ-1M</t>
  </si>
  <si>
    <t>WK5-PPŚ-2M</t>
  </si>
  <si>
    <t>13.</t>
  </si>
  <si>
    <t>14.</t>
  </si>
  <si>
    <t>15.</t>
  </si>
  <si>
    <t>16.</t>
  </si>
  <si>
    <t>GE-230V</t>
  </si>
  <si>
    <t>19.</t>
  </si>
  <si>
    <t>20.</t>
  </si>
  <si>
    <t>STP-B</t>
  </si>
  <si>
    <t>STP-P</t>
  </si>
  <si>
    <t>CZSP</t>
  </si>
  <si>
    <t>Czujnik temperatury zewnętrznej do sterowania pogodowego</t>
  </si>
  <si>
    <t>21.</t>
  </si>
  <si>
    <t>WK1-S-8M</t>
  </si>
  <si>
    <t>WK2-S-10M</t>
  </si>
  <si>
    <t>WK3-S-12M</t>
  </si>
  <si>
    <t>WK6-R-8M</t>
  </si>
  <si>
    <t>WK7-R-10M</t>
  </si>
  <si>
    <t>WK8-R-12M</t>
  </si>
  <si>
    <t>17.</t>
  </si>
  <si>
    <t>18.</t>
  </si>
  <si>
    <t>22.</t>
  </si>
  <si>
    <t xml:space="preserve">GPDN25 </t>
  </si>
  <si>
    <t>GPDN25+Z3D</t>
  </si>
  <si>
    <t>ZPCWU 1</t>
  </si>
  <si>
    <t>ZPCWU2</t>
  </si>
  <si>
    <t>ZPCWU3</t>
  </si>
  <si>
    <t>PDZĆ</t>
  </si>
  <si>
    <t>ZUCO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</si>
  <si>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</si>
  <si>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</si>
  <si>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</si>
  <si>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</si>
  <si>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</si>
  <si>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</si>
  <si>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</si>
  <si>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</si>
  <si>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</si>
  <si>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</si>
  <si>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</si>
  <si>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</si>
  <si>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</si>
  <si>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</si>
  <si>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42.</t>
  </si>
  <si>
    <t>KG5-1F+Z-24kW</t>
  </si>
  <si>
    <t>WNAW</t>
  </si>
  <si>
    <t>Wykonanie wentylacji nawiewnej do kotłowni na paliwo stałe</t>
  </si>
  <si>
    <t>43.</t>
  </si>
  <si>
    <t>44.</t>
  </si>
  <si>
    <t>KG4-1F+Z-18kW</t>
  </si>
  <si>
    <t>KG6-1F+Z-27kW</t>
  </si>
  <si>
    <t>KBS1-15KW</t>
  </si>
  <si>
    <t>KBS2-20KW</t>
  </si>
  <si>
    <t>KBS3-25KW</t>
  </si>
  <si>
    <t>KBK5-15KW</t>
  </si>
  <si>
    <t>KBK4-11KW</t>
  </si>
  <si>
    <t xml:space="preserve">10. </t>
  </si>
  <si>
    <t xml:space="preserve">Wkład własny mieszkańca od ceny szacowanej </t>
  </si>
  <si>
    <t>PROJEKT G1</t>
  </si>
  <si>
    <t>PROJEKT G2</t>
  </si>
  <si>
    <t xml:space="preserve">Projekt budowlano-wykonawczy wewnętrznej instalacji gazowej od skrzynki w ogrodzeniu posesji u do miejsca montażu kotła z uzyskaniem </t>
  </si>
  <si>
    <t>Załącznik nr 5 do Regulaminu</t>
  </si>
  <si>
    <t xml:space="preserve">Kompaktowa grupa pompowa bez podwieszania średnica DN 25 z izolacją fabryczną oraz kablem zasilającym </t>
  </si>
  <si>
    <t>Kompaktowa grupa pompowa DN25 z podwieszaniem z zaworem  3-drogowym  z siłownikiem oraz kablem zasilającym</t>
  </si>
  <si>
    <r>
      <rPr>
        <b/>
        <sz val="11"/>
        <color theme="1"/>
        <rFont val="Calibri"/>
        <family val="2"/>
        <charset val="238"/>
        <scheme val="minor"/>
      </rPr>
      <t>ZESPÓŁ PODGRZEWU CIEPŁEJ WODY UŻYTKOWEJ  ZE ZBIORNIKIEM O POJEMNOŚCI     150 LITRÓW</t>
    </r>
    <r>
      <rPr>
        <sz val="11"/>
        <color theme="1"/>
        <rFont val="Calibri"/>
        <family val="2"/>
        <charset val="238"/>
        <scheme val="minor"/>
      </rPr>
      <t xml:space="preserve">  z jedną wężownicą współpracującą z kotłem c.o., zasobnik emaliowany, izolowany z płaszczem ochronnym w klasie efektywności energetycznej, pompą ładowania zasobnika, z anodą tytanową, z możliwością montażu grzałki elektrycznej, zasobnika izolowanego stojącego, kompletu zabezpieczeń i zespołu przyłącza zimnej wody do zasobnika.                                                                 
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 
</t>
    </r>
    <r>
      <rPr>
        <sz val="11"/>
        <color theme="1"/>
        <rFont val="Calibri"/>
        <family val="2"/>
        <charset val="238"/>
        <scheme val="minor"/>
      </rPr>
      <t xml:space="preserve">demontaż istniejącego zbiornika i jego wyniesienie na zewnątrz budynku, dostawę i montaż nowego zbiornika podłączenie zasobnika c.w.u. do istniejącej instalacji ciepłej i zimnej wody, montaż kompletu zabezpieczeń oraz zespołu przyłącza zimnej wody. </t>
    </r>
    <r>
      <rPr>
        <b/>
        <sz val="11"/>
        <color theme="1"/>
        <rFont val="Calibri"/>
        <family val="2"/>
        <charset val="238"/>
        <scheme val="minor"/>
      </rPr>
      <t xml:space="preserve">Wymagany okres gwarancji na zasobnik cwu minimum 
6 lat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</t>
    </r>
  </si>
  <si>
    <r>
      <t xml:space="preserve">OPRACOWANIE PROJEKTU BUDOWLANO-WYKONAWCZEGO WEWNĘTRZNEJ INSTALACJI GAZOWEJ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wybór obowiązkowy dla kotłów gazowych (VAT 23%)</t>
    </r>
  </si>
  <si>
    <r>
      <rPr>
        <b/>
        <sz val="14"/>
        <color theme="1"/>
        <rFont val="Calibri"/>
        <family val="2"/>
        <charset val="238"/>
        <scheme val="minor"/>
      </rPr>
      <t xml:space="preserve">WEWNĘTRZNE INSTALACJE GAZOWE DO GAZOWYCH KOTŁÓW KONDENSACYJNYCH - </t>
    </r>
    <r>
      <rPr>
        <b/>
        <sz val="14"/>
        <color rgb="FFFF0000"/>
        <rFont val="Calibri"/>
        <family val="2"/>
        <charset val="238"/>
        <scheme val="minor"/>
      </rPr>
      <t>wybór obowiązkowy dla kotłów gazowych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</si>
  <si>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rPr>
        <b/>
        <sz val="14"/>
        <color theme="1"/>
        <rFont val="Calibri"/>
        <family val="2"/>
        <charset val="238"/>
        <scheme val="minor"/>
      </rPr>
      <t xml:space="preserve">ZESTAWY WKŁADÓW KOMINOWYCH DO GAZOWYCH KOTŁÓW KONDENSACYJNYCH  I WEWNĘTRZNE INSTALACJE GAZOWE -
</t>
    </r>
    <r>
      <rPr>
        <b/>
        <sz val="14"/>
        <color rgb="FFFF0000"/>
        <rFont val="Calibri"/>
        <family val="2"/>
        <charset val="238"/>
        <scheme val="minor"/>
      </rPr>
      <t>wybór obowiązkowy  dla kotłów gazowych</t>
    </r>
    <r>
      <rPr>
        <b/>
        <sz val="14"/>
        <color theme="1"/>
        <rFont val="Calibri"/>
        <family val="2"/>
        <charset val="238"/>
        <scheme val="minor"/>
      </rPr>
      <t xml:space="preserve">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</t>
    </r>
  </si>
  <si>
    <t>PCYR</t>
  </si>
  <si>
    <r>
      <rPr>
        <b/>
        <sz val="11"/>
        <color theme="1"/>
        <rFont val="Calibri"/>
        <family val="2"/>
        <charset val="238"/>
        <scheme val="minor"/>
      </rPr>
      <t xml:space="preserve">ZESPÓŁ PODGRZEWU CIEPŁEJ WODY UŻYTKOWEJ  ZE ZBIORNIKIEM O POJEMNOŚCI 200 i 300 LITRÓW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z dwiema  wężownicami współpracującymi z kotłem c.o.,  i możliwością współpracy z dodatkowym źródłem ciepła   zasobnik emaliowany, izolowany z płaszczem ochronnym z powłoką typu SKAY w klasie efektywności energetycznej A, z pompą ładowania zasobnika,   z anodą tytanową, z możliwością montażu grzałki elektrycznej  z kompletu zabezpieczeń i zespołu przyłącza zimnej wody do zasobnika.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demontaż istniejącego zbiornika i jego wyniesienie na zewnątrz budynku, dostawę i montaż nowego zbiornika podłączenie zasobnika c.w.u. do istniejącej instalacji ciepłej i zimnej wody, montaż kompletu zabezpieczeń oraz zespołu przyłącza zimnej wody, wykonanie połączenia szeregowego wężownic, jeżeli nie będzie przyłączane dodatkowo źródło ciepła.   </t>
    </r>
    <r>
      <rPr>
        <b/>
        <sz val="11"/>
        <color theme="1"/>
        <rFont val="Calibri"/>
        <family val="2"/>
        <charset val="238"/>
        <scheme val="minor"/>
      </rPr>
      <t xml:space="preserve">Wymagany okres gwarancji na zasobnik c.w.u. minimum 6 lat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</t>
    </r>
  </si>
  <si>
    <t xml:space="preserve">Wykonanie prawidłowego zamknięcia lub otwarcia, układu centralnego ogrzewania i prawidłowe zabezpieczenie kotła -dla kotłów na paliwa stałe </t>
  </si>
  <si>
    <t xml:space="preserve">Podwójne gniazdo elektryczne 230V, prawidłowo zabezpieczone i uziemione - dostawa i montaż protokół z badania. </t>
  </si>
  <si>
    <r>
      <rPr>
        <b/>
        <sz val="11"/>
        <color theme="1"/>
        <rFont val="Calibri"/>
        <family val="2"/>
        <charset val="238"/>
        <scheme val="minor"/>
      </rPr>
      <t xml:space="preserve">Kondensacyjny kocioł gazowy jednofunkcyjny z zasobnikiem ciepłej wody użytkowej 100 - 130 litrów                                                                                 klasa efektywności energetycznej min. A  (C.O.+C.W.U)                                                      ZAKRES DOSTAWY OBEJMUJE: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</t>
    </r>
  </si>
  <si>
    <r>
      <rPr>
        <b/>
        <sz val="11"/>
        <color theme="1"/>
        <rFont val="Calibri"/>
        <family val="2"/>
        <charset val="238"/>
        <scheme val="minor"/>
      </rPr>
      <t>Kondensacyjny kocioł gazowy dwufunkcyjny przepływowe grzanie ciepłej wody użytkowej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Klasa efektywności energetycznej min. A   (C.O.+C.W.U.)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ZAKRES DOSTAWY OBEJMUJE: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</si>
  <si>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AUTOMATYCZNE KOTŁY NA PELLET DRZEWNY  STANDARD                                 </t>
    </r>
    <r>
      <rPr>
        <sz val="11"/>
        <color theme="1"/>
        <rFont val="Calibri"/>
        <family val="2"/>
        <charset val="238"/>
        <scheme val="minor"/>
      </rPr>
      <t xml:space="preserve">z zasobnikiem niezintegrowanym z kotłem o minimalnej pojemności 250 litrów, ze  ślimakowym układem podawania, samoczyszczącym palnikiem wrzutkowym ze zgarniaczem szlaki i fotoelementem oraz zapalarką montowanym z przodu kotła, wymiennik rurowy lub </t>
    </r>
    <r>
      <rPr>
        <sz val="11"/>
        <rFont val="Calibri"/>
        <family val="2"/>
        <charset val="238"/>
        <scheme val="minor"/>
      </rPr>
      <t>rurowo półkow</t>
    </r>
    <r>
      <rPr>
        <sz val="11"/>
        <color theme="1"/>
        <rFont val="Calibri"/>
        <family val="2"/>
        <charset val="238"/>
        <scheme val="minor"/>
      </rPr>
      <t xml:space="preserve">y z poziomym przepływem spalin, wszelkie czynności serwisowe i obsługowe z przodu kotła.   Okres  gwarancji na całe urządzenie minimum 5 lat,   okres gwarancji na szczelność wymiennika minimum 8 lat                                                                    Kocioł musi posiadać  5 klasa efektywności energetycznej oraz  certyfikat Eco Design oraz sprawność na poziomie min. 90%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
 ZAKRES DOSTAWY OBEJMUJE: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  </t>
    </r>
    <r>
      <rPr>
        <b/>
        <sz val="11"/>
        <color theme="1"/>
        <rFont val="Calibri"/>
        <family val="2"/>
        <charset val="238"/>
        <scheme val="minor"/>
      </rPr>
      <t xml:space="preserve">(C.O.+C.W.U)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</si>
  <si>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Kondensacyjny kocioł gazowy jednofunkcyjny do współpracy z istniejącym zasobnikiem                                                                             klasa efektywności energetycznej min. A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(C.O.+C.W.U)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                                                   </t>
    </r>
  </si>
  <si>
    <r>
      <t xml:space="preserve">AUTOMATYCZNE KOTŁY NA PELLET DRZEWNY KOMPAKT                                    </t>
    </r>
    <r>
      <rPr>
        <sz val="11"/>
        <color theme="1"/>
        <rFont val="Calibri"/>
        <family val="2"/>
        <charset val="238"/>
        <scheme val="minor"/>
      </rPr>
      <t xml:space="preserve">z zasobnikiem zintegrowanym z kotłem o pojemności 80 - 150 litrów montowanym na kotle, z podajnikiem ślimakowym, palnikiem wrzutkowym samoczyszczącym z zapalarką i fotoelementem zabudowanym w kotle, wymiennikiem pionowym rurowym z </t>
    </r>
    <r>
      <rPr>
        <sz val="11"/>
        <rFont val="Calibri"/>
        <family val="2"/>
        <charset val="238"/>
        <scheme val="minor"/>
      </rPr>
      <t>zawirowaczem</t>
    </r>
    <r>
      <rPr>
        <sz val="11"/>
        <color theme="1"/>
        <rFont val="Calibri"/>
        <family val="2"/>
        <charset val="238"/>
        <scheme val="minor"/>
      </rPr>
      <t xml:space="preserve"> czyszczonym mechanicznie.  Minimalny okres gwarancji na całe urządzenie minimum 5 lat,   Minimalny okres na szczelność wymiennika minimum 8 lat. Kocioł musi posiadać 5 klasa efektywności energetycznej oraz  certyfikat Eco Design , sprawność kotła minimum 90%                                                        
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</t>
    </r>
  </si>
  <si>
    <t xml:space="preserve">Projekt budowlano-wykonawczy wewnętrznej instalacji gazowej od skrzynki na budynku do miejsca montażu kotła z uzyskaniem pozwolenia na budowę lub innej </t>
  </si>
  <si>
    <t xml:space="preserve"> Katalog urządzeń i inwestycji możliwych do zrealizowania w ramach Projektu</t>
  </si>
  <si>
    <t xml:space="preserve">ZESPOŁY PODGRZEWU CIEPŁEJ WODY UŻYTKOWEJ DO KOTŁÓW GAZOWYCH, PELLET I DO WĘZŁÓW CIEPLNYCH W BUDYNKACH JEDNORODZINNYCH </t>
  </si>
  <si>
    <t>KG3-1F-32kW</t>
  </si>
  <si>
    <r>
      <t xml:space="preserve">Komin rozdzielczy wyrzut spalin przez komin i zasysanie powietrza przez ścianę </t>
    </r>
    <r>
      <rPr>
        <sz val="11"/>
        <color theme="1"/>
        <rFont val="Calibri"/>
        <family val="2"/>
        <charset val="238"/>
        <scheme val="minor"/>
      </rPr>
      <t xml:space="preserve">składający się z  adaptera rozdzielnego, elementów prostych dymowych i elementów prostych powietrznych oraz z końcówki do poboru powietrza </t>
    </r>
  </si>
  <si>
    <r>
      <t xml:space="preserve">Nierdzewny kwasoodporny koncentryczny wkład kominowy rura spalinowa max 80 mm rura powietrzna max 125mm, </t>
    </r>
    <r>
      <rPr>
        <sz val="11"/>
        <color theme="1"/>
        <rFont val="Calibri"/>
        <family val="2"/>
        <charset val="238"/>
        <scheme val="minor"/>
      </rPr>
      <t xml:space="preserve">komin na uszczelkach zapewniający szczelność połączeń. </t>
    </r>
    <r>
      <rPr>
        <b/>
        <sz val="11"/>
        <color theme="1"/>
        <rFont val="Calibri"/>
        <family val="2"/>
        <charset val="238"/>
        <scheme val="minor"/>
      </rPr>
      <t>Pakiet szacht z trójnikiem adaptacyjnym 80/125</t>
    </r>
    <r>
      <rPr>
        <sz val="11"/>
        <color theme="1"/>
        <rFont val="Calibri"/>
        <family val="2"/>
        <charset val="238"/>
        <scheme val="minor"/>
      </rPr>
      <t>: przejście dachowe proste, rozeta maskująca, trójnik adaptacyjny, kolano z podporą, element prosty do 0,5m, elementy proste jednościenne dn 80mm , kołnierz maskujący</t>
    </r>
  </si>
  <si>
    <r>
      <t xml:space="preserve">Komin koncentryczny -wyrzut spalin i zasysanie powietrza przez ścianę  80/125 max. 2m </t>
    </r>
    <r>
      <rPr>
        <sz val="11"/>
        <color theme="1"/>
        <rFont val="Calibri"/>
        <family val="2"/>
        <charset val="238"/>
        <scheme val="minor"/>
      </rPr>
      <t xml:space="preserve">długości nierdzewny kwasoodporny, składający się z końcówki poziomej, adaptera trójnikowego, elementów prostych, obejmy łączącej. </t>
    </r>
  </si>
  <si>
    <t>WIG-wewnątrz budynku</t>
  </si>
  <si>
    <t>WIG-wewnątrz budynku/metr bieżący</t>
  </si>
  <si>
    <t>WIG-zewnątrz budynku</t>
  </si>
  <si>
    <t>Cena netto za komplet</t>
  </si>
  <si>
    <t>Cena brutto za komplet</t>
  </si>
  <si>
    <t>8% podatku VAT od ceny netto</t>
  </si>
  <si>
    <t>Pokojowy sterownik bezprzewodowy dostawa i montaż - DLA KOTŁÓW GAZOWYCH</t>
  </si>
  <si>
    <t>Pokojowy sterownik bezprzewodowy dostawa i montaż - DLA KOTŁÓW NA BIOMASĘ</t>
  </si>
  <si>
    <t>Pokojowy sterownik przewodowy dostawa i montaż oraz wykonanie połączenia kablowego - DLA KOTŁOW GAZOWYCH</t>
  </si>
  <si>
    <t>Pokojowy sterownik przewodowy dostawa i montaż oraz wykonanie połączenia kablowego - DLA KOTŁOW NA BIOMASĘ</t>
  </si>
  <si>
    <t>37.</t>
  </si>
  <si>
    <t>38.</t>
  </si>
  <si>
    <r>
      <t xml:space="preserve">AKCESORIA  i URZĄDZENIA DODATKOWE DLA KOTŁÓW GAZOWYCH, PELLET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charset val="238"/>
        <scheme val="minor"/>
      </rPr>
      <t>do wyboru przez mieszkańców</t>
    </r>
  </si>
  <si>
    <t>Podłączenie do zasobnika dodatkowego źródła ciepła - montaż pompy wraz z niezbędną armaturą  - DLA KOTŁÓW GAZOWYCH</t>
  </si>
  <si>
    <t>Podłączenie do zasobnika dodatkowego źródła ciepła - montaż pompy wraz z niezbędną armaturą  - DLA KOTŁÓW NA BIOMASĘ</t>
  </si>
  <si>
    <t>Dostawa i montaż pompy cyrkulacyjnej wraz z niezbędną armaturą hydrauliczną - DLA KOTŁÓW GAZOWYCH</t>
  </si>
  <si>
    <t>Dostawa i montaż pompy cyrkulacyjnej wraz z niezbędną armaturą hydrauliczną - DLA KOTŁÓW NA BIOMASĘ</t>
  </si>
  <si>
    <t>39.</t>
  </si>
  <si>
    <t>40.</t>
  </si>
  <si>
    <t xml:space="preserve">UWAGA: WKŁAD WŁASNY 15% SZACOWANEJ CENY NETTO                                                                                                                                                                                                                                                      </t>
  </si>
  <si>
    <t>Wersja 20 z dnia 24.05.2022 r.</t>
  </si>
  <si>
    <t>WIG-zewnątrz budynku/metr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</si>
</sst>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2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4" fontId="0" fillId="2" borderId="8" xfId="0" applyNumberFormat="1" applyFont="1" applyFill="1" applyBorder="1" applyAlignment="1">
      <alignment vertical="center"/>
    </xf>
    <xf numFmtId="0" fontId="0" fillId="0" borderId="0" xfId="0" applyBorder="1"/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vertical="center"/>
    </xf>
    <xf numFmtId="4" fontId="0" fillId="2" borderId="9" xfId="0" applyNumberFormat="1" applyFont="1" applyFill="1" applyBorder="1" applyAlignment="1">
      <alignment vertical="center"/>
    </xf>
    <xf numFmtId="4" fontId="0" fillId="2" borderId="10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2" borderId="8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702469</xdr:colOff>
      <xdr:row>0</xdr:row>
      <xdr:rowOff>69057</xdr:rowOff>
    </xdr:from>
    <xdr:to>
      <xdr:col>8</xdr:col>
      <xdr:colOff>509588</xdr:colOff>
      <xdr:row>4</xdr:row>
      <xdr:rowOff>126207</xdr:rowOff>
    </xdr:to>
    <xdr:pic>
      <xdr:nvPicPr>
        <xdr:cNvPr id="3" name="Obraz 5" descr="gora-efrr-urzad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997"/>
        <a:stretch>
          <a:fillRect/>
        </a:stretch>
      </xdr:blipFill>
      <xdr:spPr bwMode="auto">
        <a:xfrm>
          <a:off x="1654969" y="69057"/>
          <a:ext cx="75342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showWhiteSpace="0" view="pageBreakPreview" topLeftCell="A64" zoomScale="80" zoomScaleNormal="80" zoomScaleSheetLayoutView="80" workbookViewId="0">
      <pane xSplit="17985" topLeftCell="N1"/>
      <selection activeCell="E51" sqref="E51"/>
      <selection pane="topRight" activeCell="N121" sqref="N121"/>
    </sheetView>
  </sheetViews>
  <sheetFormatPr defaultRowHeight="15" x14ac:dyDescent="0.25"/>
  <cols>
    <col min="1" max="1" width="8.85546875" style="12" customWidth="1"/>
    <col min="2" max="2" width="5.28515625" customWidth="1"/>
    <col min="3" max="3" width="15.28515625" customWidth="1"/>
    <col min="4" max="4" width="57" customWidth="1"/>
    <col min="5" max="5" width="11.28515625" bestFit="1" customWidth="1"/>
    <col min="6" max="7" width="10" customWidth="1"/>
    <col min="8" max="10" width="12.28515625" customWidth="1"/>
    <col min="11" max="11" width="8.85546875" style="12"/>
  </cols>
  <sheetData>
    <row r="1" spans="1:11" x14ac:dyDescent="0.25">
      <c r="C1" s="21"/>
    </row>
    <row r="2" spans="1:11" x14ac:dyDescent="0.25">
      <c r="C2" s="21"/>
    </row>
    <row r="3" spans="1:11" x14ac:dyDescent="0.25">
      <c r="C3" s="21"/>
    </row>
    <row r="4" spans="1:11" x14ac:dyDescent="0.25">
      <c r="C4" s="21"/>
    </row>
    <row r="5" spans="1:11" x14ac:dyDescent="0.25">
      <c r="C5" s="21"/>
    </row>
    <row r="6" spans="1:11" x14ac:dyDescent="0.25">
      <c r="H6" s="22" t="s">
        <v>85</v>
      </c>
    </row>
    <row r="7" spans="1:11" x14ac:dyDescent="0.25">
      <c r="G7" s="34" t="s">
        <v>128</v>
      </c>
      <c r="H7" s="22"/>
    </row>
    <row r="8" spans="1:11" ht="36.75" customHeight="1" x14ac:dyDescent="0.25">
      <c r="B8" s="62" t="s">
        <v>102</v>
      </c>
      <c r="C8" s="63"/>
      <c r="D8" s="63"/>
      <c r="E8" s="63"/>
      <c r="F8" s="63"/>
      <c r="G8" s="63"/>
      <c r="H8" s="63"/>
      <c r="I8" s="63"/>
      <c r="J8" s="63"/>
    </row>
    <row r="9" spans="1:11" ht="15.75" thickBot="1" x14ac:dyDescent="0.3"/>
    <row r="10" spans="1:11" s="12" customFormat="1" ht="62.45" customHeight="1" thickBot="1" x14ac:dyDescent="0.3">
      <c r="B10" s="64" t="s">
        <v>127</v>
      </c>
      <c r="C10" s="65"/>
      <c r="D10" s="65"/>
      <c r="E10" s="65"/>
      <c r="F10" s="65"/>
      <c r="G10" s="65"/>
      <c r="H10" s="65"/>
      <c r="I10" s="65"/>
      <c r="J10" s="66"/>
    </row>
    <row r="11" spans="1:11" s="5" customFormat="1" ht="40.15" customHeight="1" x14ac:dyDescent="0.25">
      <c r="A11" s="13"/>
      <c r="B11" s="83" t="s">
        <v>1</v>
      </c>
      <c r="C11" s="81" t="s">
        <v>0</v>
      </c>
      <c r="D11" s="85" t="s">
        <v>4</v>
      </c>
      <c r="E11" s="85" t="s">
        <v>111</v>
      </c>
      <c r="F11" s="81" t="s">
        <v>2</v>
      </c>
      <c r="G11" s="85" t="s">
        <v>112</v>
      </c>
      <c r="H11" s="92" t="s">
        <v>81</v>
      </c>
      <c r="I11" s="93"/>
      <c r="J11" s="94"/>
      <c r="K11" s="13"/>
    </row>
    <row r="12" spans="1:11" s="5" customFormat="1" ht="43.15" customHeight="1" x14ac:dyDescent="0.25">
      <c r="A12" s="13"/>
      <c r="B12" s="83"/>
      <c r="C12" s="81"/>
      <c r="D12" s="85"/>
      <c r="E12" s="86"/>
      <c r="F12" s="82"/>
      <c r="G12" s="86"/>
      <c r="H12" s="23" t="s">
        <v>5</v>
      </c>
      <c r="I12" s="23" t="s">
        <v>113</v>
      </c>
      <c r="J12" s="24" t="s">
        <v>6</v>
      </c>
      <c r="K12" s="13"/>
    </row>
    <row r="13" spans="1:11" s="5" customFormat="1" ht="13.15" customHeight="1" x14ac:dyDescent="0.25">
      <c r="A13" s="13"/>
      <c r="B13" s="84"/>
      <c r="C13" s="82"/>
      <c r="D13" s="86"/>
      <c r="E13" s="14" t="s">
        <v>3</v>
      </c>
      <c r="F13" s="14" t="s">
        <v>3</v>
      </c>
      <c r="G13" s="14" t="s">
        <v>3</v>
      </c>
      <c r="H13" s="14" t="s">
        <v>3</v>
      </c>
      <c r="I13" s="14" t="s">
        <v>3</v>
      </c>
      <c r="J13" s="15" t="s">
        <v>3</v>
      </c>
      <c r="K13" s="13"/>
    </row>
    <row r="14" spans="1:11" s="5" customFormat="1" ht="56.25" customHeight="1" x14ac:dyDescent="0.25">
      <c r="A14" s="13"/>
      <c r="B14" s="1" t="s">
        <v>7</v>
      </c>
      <c r="C14" s="6" t="s">
        <v>8</v>
      </c>
      <c r="D14" s="76" t="s">
        <v>99</v>
      </c>
      <c r="E14" s="2">
        <v>12801</v>
      </c>
      <c r="F14" s="2">
        <f>E14*0.08</f>
        <v>1024.08</v>
      </c>
      <c r="G14" s="2">
        <f>E14+F14</f>
        <v>13825.08</v>
      </c>
      <c r="H14" s="2">
        <f>E14*0.15</f>
        <v>1920.1499999999999</v>
      </c>
      <c r="I14" s="2">
        <f>E14*0.08</f>
        <v>1024.08</v>
      </c>
      <c r="J14" s="44">
        <f>H14+I14</f>
        <v>2944.2299999999996</v>
      </c>
      <c r="K14" s="13"/>
    </row>
    <row r="15" spans="1:11" s="5" customFormat="1" ht="56.25" customHeight="1" x14ac:dyDescent="0.25">
      <c r="A15" s="13"/>
      <c r="B15" s="1" t="s">
        <v>9</v>
      </c>
      <c r="C15" s="6" t="s">
        <v>12</v>
      </c>
      <c r="D15" s="77"/>
      <c r="E15" s="2">
        <v>12949</v>
      </c>
      <c r="F15" s="2">
        <f t="shared" ref="F15:F22" si="0">E15*0.08</f>
        <v>1035.92</v>
      </c>
      <c r="G15" s="2">
        <f t="shared" ref="G15:G22" si="1">E15+F15</f>
        <v>13984.92</v>
      </c>
      <c r="H15" s="2">
        <f t="shared" ref="H15:H22" si="2">E15*0.15</f>
        <v>1942.35</v>
      </c>
      <c r="I15" s="2">
        <f t="shared" ref="I15:I22" si="3">E15*0.08</f>
        <v>1035.92</v>
      </c>
      <c r="J15" s="44">
        <f t="shared" ref="J15:J22" si="4">H15+I15</f>
        <v>2978.27</v>
      </c>
      <c r="K15" s="13"/>
    </row>
    <row r="16" spans="1:11" s="5" customFormat="1" ht="56.25" customHeight="1" x14ac:dyDescent="0.25">
      <c r="A16" s="13"/>
      <c r="B16" s="1" t="s">
        <v>10</v>
      </c>
      <c r="C16" s="6" t="s">
        <v>104</v>
      </c>
      <c r="D16" s="87"/>
      <c r="E16" s="2">
        <v>13103</v>
      </c>
      <c r="F16" s="2">
        <f t="shared" si="0"/>
        <v>1048.24</v>
      </c>
      <c r="G16" s="2">
        <f t="shared" si="1"/>
        <v>14151.24</v>
      </c>
      <c r="H16" s="2">
        <f t="shared" si="2"/>
        <v>1965.4499999999998</v>
      </c>
      <c r="I16" s="2">
        <f t="shared" si="3"/>
        <v>1048.24</v>
      </c>
      <c r="J16" s="44">
        <f t="shared" si="4"/>
        <v>3013.6899999999996</v>
      </c>
      <c r="K16" s="13"/>
    </row>
    <row r="17" spans="1:11" s="5" customFormat="1" ht="60" customHeight="1" x14ac:dyDescent="0.25">
      <c r="A17" s="13"/>
      <c r="B17" s="1" t="s">
        <v>11</v>
      </c>
      <c r="C17" s="19" t="s">
        <v>73</v>
      </c>
      <c r="D17" s="76" t="s">
        <v>96</v>
      </c>
      <c r="E17" s="2">
        <v>15485</v>
      </c>
      <c r="F17" s="2">
        <f t="shared" si="0"/>
        <v>1238.8</v>
      </c>
      <c r="G17" s="2">
        <f t="shared" si="1"/>
        <v>16723.8</v>
      </c>
      <c r="H17" s="2">
        <f t="shared" si="2"/>
        <v>2322.75</v>
      </c>
      <c r="I17" s="2">
        <f t="shared" si="3"/>
        <v>1238.8</v>
      </c>
      <c r="J17" s="44">
        <f t="shared" si="4"/>
        <v>3561.55</v>
      </c>
      <c r="K17" s="13"/>
    </row>
    <row r="18" spans="1:11" s="5" customFormat="1" ht="60" customHeight="1" x14ac:dyDescent="0.25">
      <c r="A18" s="13"/>
      <c r="B18" s="1" t="s">
        <v>13</v>
      </c>
      <c r="C18" s="6" t="s">
        <v>68</v>
      </c>
      <c r="D18" s="77"/>
      <c r="E18" s="2">
        <v>15634</v>
      </c>
      <c r="F18" s="2">
        <f t="shared" si="0"/>
        <v>1250.72</v>
      </c>
      <c r="G18" s="2">
        <f t="shared" si="1"/>
        <v>16884.72</v>
      </c>
      <c r="H18" s="2">
        <f t="shared" si="2"/>
        <v>2345.1</v>
      </c>
      <c r="I18" s="2">
        <f t="shared" si="3"/>
        <v>1250.72</v>
      </c>
      <c r="J18" s="44">
        <f t="shared" si="4"/>
        <v>3595.8199999999997</v>
      </c>
      <c r="K18" s="13"/>
    </row>
    <row r="19" spans="1:11" s="5" customFormat="1" ht="60" customHeight="1" thickBot="1" x14ac:dyDescent="0.3">
      <c r="A19" s="13"/>
      <c r="B19" s="26" t="s">
        <v>14</v>
      </c>
      <c r="C19" s="7" t="s">
        <v>74</v>
      </c>
      <c r="D19" s="78"/>
      <c r="E19" s="3">
        <v>15788</v>
      </c>
      <c r="F19" s="3">
        <f t="shared" si="0"/>
        <v>1263.04</v>
      </c>
      <c r="G19" s="3">
        <f t="shared" si="1"/>
        <v>17051.04</v>
      </c>
      <c r="H19" s="3">
        <f t="shared" si="2"/>
        <v>2368.1999999999998</v>
      </c>
      <c r="I19" s="3">
        <f t="shared" si="3"/>
        <v>1263.04</v>
      </c>
      <c r="J19" s="45">
        <f t="shared" si="4"/>
        <v>3631.24</v>
      </c>
      <c r="K19" s="13"/>
    </row>
    <row r="20" spans="1:11" s="5" customFormat="1" ht="60" customHeight="1" x14ac:dyDescent="0.25">
      <c r="A20" s="13"/>
      <c r="B20" s="28" t="s">
        <v>15</v>
      </c>
      <c r="C20" s="8" t="s">
        <v>17</v>
      </c>
      <c r="D20" s="106" t="s">
        <v>97</v>
      </c>
      <c r="E20" s="42">
        <v>13294</v>
      </c>
      <c r="F20" s="4">
        <f t="shared" si="0"/>
        <v>1063.52</v>
      </c>
      <c r="G20" s="4">
        <f t="shared" si="1"/>
        <v>14357.52</v>
      </c>
      <c r="H20" s="4">
        <f t="shared" si="2"/>
        <v>1994.1</v>
      </c>
      <c r="I20" s="4">
        <f t="shared" si="3"/>
        <v>1063.52</v>
      </c>
      <c r="J20" s="46">
        <f t="shared" si="4"/>
        <v>3057.62</v>
      </c>
      <c r="K20" s="13"/>
    </row>
    <row r="21" spans="1:11" s="5" customFormat="1" ht="60" customHeight="1" x14ac:dyDescent="0.25">
      <c r="A21" s="13"/>
      <c r="B21" s="1" t="s">
        <v>16</v>
      </c>
      <c r="C21" s="19" t="s">
        <v>18</v>
      </c>
      <c r="D21" s="80"/>
      <c r="E21" s="2">
        <v>13293</v>
      </c>
      <c r="F21" s="2">
        <f t="shared" si="0"/>
        <v>1063.44</v>
      </c>
      <c r="G21" s="2">
        <f t="shared" si="1"/>
        <v>14356.44</v>
      </c>
      <c r="H21" s="2">
        <f t="shared" si="2"/>
        <v>1993.9499999999998</v>
      </c>
      <c r="I21" s="2">
        <f t="shared" si="3"/>
        <v>1063.44</v>
      </c>
      <c r="J21" s="44">
        <f t="shared" si="4"/>
        <v>3057.39</v>
      </c>
      <c r="K21" s="13"/>
    </row>
    <row r="22" spans="1:11" s="5" customFormat="1" ht="60" customHeight="1" x14ac:dyDescent="0.25">
      <c r="A22" s="13"/>
      <c r="B22" s="1" t="s">
        <v>20</v>
      </c>
      <c r="C22" s="19" t="s">
        <v>19</v>
      </c>
      <c r="D22" s="80"/>
      <c r="E22" s="2">
        <v>13461</v>
      </c>
      <c r="F22" s="2">
        <f t="shared" si="0"/>
        <v>1076.8800000000001</v>
      </c>
      <c r="G22" s="2">
        <f t="shared" si="1"/>
        <v>14537.880000000001</v>
      </c>
      <c r="H22" s="2">
        <f t="shared" si="2"/>
        <v>2019.1499999999999</v>
      </c>
      <c r="I22" s="2">
        <f t="shared" si="3"/>
        <v>1076.8800000000001</v>
      </c>
      <c r="J22" s="44">
        <f t="shared" si="4"/>
        <v>3096.0299999999997</v>
      </c>
      <c r="K22" s="13"/>
    </row>
    <row r="23" spans="1:11" s="5" customFormat="1" ht="99.75" customHeight="1" x14ac:dyDescent="0.25">
      <c r="A23" s="13"/>
      <c r="B23" s="1" t="s">
        <v>80</v>
      </c>
      <c r="C23" s="19" t="s">
        <v>75</v>
      </c>
      <c r="D23" s="76" t="s">
        <v>98</v>
      </c>
      <c r="E23" s="2">
        <v>17648</v>
      </c>
      <c r="F23" s="2">
        <f t="shared" ref="F23:F62" si="5">E23*0.08</f>
        <v>1411.84</v>
      </c>
      <c r="G23" s="2">
        <f t="shared" ref="G23:G27" si="6">E23+F23</f>
        <v>19059.84</v>
      </c>
      <c r="H23" s="2">
        <f t="shared" ref="H23:H26" si="7">E23*0.15</f>
        <v>2647.2</v>
      </c>
      <c r="I23" s="2">
        <f t="shared" ref="I23:I26" si="8">E23*0.08</f>
        <v>1411.84</v>
      </c>
      <c r="J23" s="44">
        <f t="shared" ref="J23:J27" si="9">H23+I23</f>
        <v>4059.04</v>
      </c>
      <c r="K23" s="13"/>
    </row>
    <row r="24" spans="1:11" s="5" customFormat="1" ht="99.75" customHeight="1" x14ac:dyDescent="0.25">
      <c r="A24" s="13"/>
      <c r="B24" s="1" t="s">
        <v>21</v>
      </c>
      <c r="C24" s="19" t="s">
        <v>76</v>
      </c>
      <c r="D24" s="77"/>
      <c r="E24" s="2">
        <v>17998</v>
      </c>
      <c r="F24" s="2">
        <f t="shared" si="5"/>
        <v>1439.84</v>
      </c>
      <c r="G24" s="2">
        <f t="shared" si="6"/>
        <v>19437.84</v>
      </c>
      <c r="H24" s="2">
        <f t="shared" si="7"/>
        <v>2699.7</v>
      </c>
      <c r="I24" s="2">
        <f t="shared" si="8"/>
        <v>1439.84</v>
      </c>
      <c r="J24" s="44">
        <f t="shared" si="9"/>
        <v>4139.54</v>
      </c>
      <c r="K24" s="13"/>
    </row>
    <row r="25" spans="1:11" s="5" customFormat="1" ht="132.75" customHeight="1" thickBot="1" x14ac:dyDescent="0.3">
      <c r="A25" s="13"/>
      <c r="B25" s="26" t="s">
        <v>22</v>
      </c>
      <c r="C25" s="20" t="s">
        <v>77</v>
      </c>
      <c r="D25" s="78"/>
      <c r="E25" s="3">
        <v>18398</v>
      </c>
      <c r="F25" s="3">
        <f t="shared" si="5"/>
        <v>1471.84</v>
      </c>
      <c r="G25" s="3">
        <f t="shared" si="6"/>
        <v>19869.84</v>
      </c>
      <c r="H25" s="3">
        <f t="shared" si="7"/>
        <v>2759.7</v>
      </c>
      <c r="I25" s="3">
        <f t="shared" si="8"/>
        <v>1471.84</v>
      </c>
      <c r="J25" s="45">
        <f t="shared" si="9"/>
        <v>4231.54</v>
      </c>
      <c r="K25" s="13"/>
    </row>
    <row r="26" spans="1:11" s="5" customFormat="1" ht="140.25" customHeight="1" x14ac:dyDescent="0.25">
      <c r="A26" s="13"/>
      <c r="B26" s="28" t="s">
        <v>25</v>
      </c>
      <c r="C26" s="8" t="s">
        <v>79</v>
      </c>
      <c r="D26" s="79" t="s">
        <v>100</v>
      </c>
      <c r="E26" s="42">
        <v>23948</v>
      </c>
      <c r="F26" s="4">
        <f t="shared" si="5"/>
        <v>1915.8400000000001</v>
      </c>
      <c r="G26" s="4">
        <f t="shared" si="6"/>
        <v>25863.84</v>
      </c>
      <c r="H26" s="4">
        <f t="shared" si="7"/>
        <v>3592.2</v>
      </c>
      <c r="I26" s="4">
        <f t="shared" si="8"/>
        <v>1915.8400000000001</v>
      </c>
      <c r="J26" s="46">
        <f t="shared" si="9"/>
        <v>5508.04</v>
      </c>
      <c r="K26" s="13"/>
    </row>
    <row r="27" spans="1:11" s="5" customFormat="1" ht="140.25" customHeight="1" thickBot="1" x14ac:dyDescent="0.3">
      <c r="A27" s="13"/>
      <c r="B27" s="1" t="s">
        <v>26</v>
      </c>
      <c r="C27" s="19" t="s">
        <v>78</v>
      </c>
      <c r="D27" s="80"/>
      <c r="E27" s="2">
        <v>24698</v>
      </c>
      <c r="F27" s="2">
        <f>E27*0.08</f>
        <v>1975.8400000000001</v>
      </c>
      <c r="G27" s="2">
        <f t="shared" si="6"/>
        <v>26673.84</v>
      </c>
      <c r="H27" s="2">
        <f>E27*0.15</f>
        <v>3704.7</v>
      </c>
      <c r="I27" s="2">
        <f>E27*0.08</f>
        <v>1975.8400000000001</v>
      </c>
      <c r="J27" s="44">
        <f t="shared" si="9"/>
        <v>5680.54</v>
      </c>
      <c r="K27" s="13"/>
    </row>
    <row r="28" spans="1:11" s="5" customFormat="1" ht="39" customHeight="1" x14ac:dyDescent="0.25">
      <c r="A28" s="13"/>
      <c r="B28" s="70" t="s">
        <v>91</v>
      </c>
      <c r="C28" s="71"/>
      <c r="D28" s="71"/>
      <c r="E28" s="71"/>
      <c r="F28" s="71"/>
      <c r="G28" s="71"/>
      <c r="H28" s="71"/>
      <c r="I28" s="71"/>
      <c r="J28" s="72"/>
      <c r="K28" s="13"/>
    </row>
    <row r="29" spans="1:11" s="5" customFormat="1" ht="37.5" customHeight="1" x14ac:dyDescent="0.25">
      <c r="A29" s="13"/>
      <c r="B29" s="29" t="s">
        <v>27</v>
      </c>
      <c r="C29" s="9" t="s">
        <v>37</v>
      </c>
      <c r="D29" s="88" t="s">
        <v>106</v>
      </c>
      <c r="E29" s="47">
        <v>1949</v>
      </c>
      <c r="F29" s="2">
        <f t="shared" si="5"/>
        <v>155.92000000000002</v>
      </c>
      <c r="G29" s="2">
        <f t="shared" ref="G29:G42" si="10">E29+F29</f>
        <v>2104.92</v>
      </c>
      <c r="H29" s="2">
        <f t="shared" ref="H29:H39" si="11">E29*0.15</f>
        <v>292.34999999999997</v>
      </c>
      <c r="I29" s="2">
        <f t="shared" ref="I29:I38" si="12">E29*0.08</f>
        <v>155.92000000000002</v>
      </c>
      <c r="J29" s="44">
        <f t="shared" ref="J29:J39" si="13">H29+I29</f>
        <v>448.27</v>
      </c>
      <c r="K29" s="13"/>
    </row>
    <row r="30" spans="1:11" s="5" customFormat="1" ht="37.5" customHeight="1" x14ac:dyDescent="0.25">
      <c r="A30" s="13"/>
      <c r="B30" s="29" t="s">
        <v>28</v>
      </c>
      <c r="C30" s="9" t="s">
        <v>38</v>
      </c>
      <c r="D30" s="102"/>
      <c r="E30" s="47">
        <v>2177</v>
      </c>
      <c r="F30" s="2">
        <f t="shared" si="5"/>
        <v>174.16</v>
      </c>
      <c r="G30" s="2">
        <f t="shared" si="10"/>
        <v>2351.16</v>
      </c>
      <c r="H30" s="2">
        <f t="shared" si="11"/>
        <v>326.55</v>
      </c>
      <c r="I30" s="2">
        <f t="shared" si="12"/>
        <v>174.16</v>
      </c>
      <c r="J30" s="44">
        <f t="shared" si="13"/>
        <v>500.71000000000004</v>
      </c>
      <c r="K30" s="13"/>
    </row>
    <row r="31" spans="1:11" s="5" customFormat="1" ht="37.5" customHeight="1" x14ac:dyDescent="0.25">
      <c r="A31" s="13"/>
      <c r="B31" s="29" t="s">
        <v>43</v>
      </c>
      <c r="C31" s="9" t="s">
        <v>39</v>
      </c>
      <c r="D31" s="102"/>
      <c r="E31" s="47">
        <v>2443</v>
      </c>
      <c r="F31" s="2">
        <f t="shared" si="5"/>
        <v>195.44</v>
      </c>
      <c r="G31" s="2">
        <f t="shared" si="10"/>
        <v>2638.44</v>
      </c>
      <c r="H31" s="2">
        <f t="shared" si="11"/>
        <v>366.45</v>
      </c>
      <c r="I31" s="2">
        <f t="shared" si="12"/>
        <v>195.44</v>
      </c>
      <c r="J31" s="44">
        <f t="shared" si="13"/>
        <v>561.89</v>
      </c>
      <c r="K31" s="13"/>
    </row>
    <row r="32" spans="1:11" s="5" customFormat="1" ht="31.9" customHeight="1" x14ac:dyDescent="0.25">
      <c r="A32" s="13"/>
      <c r="B32" s="29" t="s">
        <v>44</v>
      </c>
      <c r="C32" s="9" t="s">
        <v>23</v>
      </c>
      <c r="D32" s="88" t="s">
        <v>107</v>
      </c>
      <c r="E32" s="47">
        <v>539</v>
      </c>
      <c r="F32" s="2">
        <f t="shared" si="5"/>
        <v>43.12</v>
      </c>
      <c r="G32" s="2">
        <f t="shared" si="10"/>
        <v>582.12</v>
      </c>
      <c r="H32" s="2">
        <f t="shared" si="11"/>
        <v>80.849999999999994</v>
      </c>
      <c r="I32" s="2">
        <f t="shared" si="12"/>
        <v>43.12</v>
      </c>
      <c r="J32" s="44">
        <f t="shared" si="13"/>
        <v>123.97</v>
      </c>
      <c r="K32" s="13"/>
    </row>
    <row r="33" spans="1:13" s="5" customFormat="1" ht="38.450000000000003" customHeight="1" x14ac:dyDescent="0.25">
      <c r="A33" s="13"/>
      <c r="B33" s="29" t="s">
        <v>30</v>
      </c>
      <c r="C33" s="9" t="s">
        <v>24</v>
      </c>
      <c r="D33" s="102"/>
      <c r="E33" s="47">
        <v>653</v>
      </c>
      <c r="F33" s="2">
        <f t="shared" si="5"/>
        <v>52.24</v>
      </c>
      <c r="G33" s="2">
        <f t="shared" si="10"/>
        <v>705.24</v>
      </c>
      <c r="H33" s="2">
        <f t="shared" si="11"/>
        <v>97.95</v>
      </c>
      <c r="I33" s="2">
        <f t="shared" si="12"/>
        <v>52.24</v>
      </c>
      <c r="J33" s="44">
        <f t="shared" si="13"/>
        <v>150.19</v>
      </c>
      <c r="K33" s="13"/>
    </row>
    <row r="34" spans="1:13" s="5" customFormat="1" ht="30" customHeight="1" x14ac:dyDescent="0.25">
      <c r="A34" s="13"/>
      <c r="B34" s="29" t="s">
        <v>31</v>
      </c>
      <c r="C34" s="10" t="s">
        <v>40</v>
      </c>
      <c r="D34" s="88" t="s">
        <v>105</v>
      </c>
      <c r="E34" s="47">
        <v>1558</v>
      </c>
      <c r="F34" s="2">
        <f t="shared" si="5"/>
        <v>124.64</v>
      </c>
      <c r="G34" s="2">
        <f t="shared" si="10"/>
        <v>1682.64</v>
      </c>
      <c r="H34" s="2">
        <f t="shared" si="11"/>
        <v>233.7</v>
      </c>
      <c r="I34" s="2">
        <f t="shared" si="12"/>
        <v>124.64</v>
      </c>
      <c r="J34" s="44">
        <f t="shared" si="13"/>
        <v>358.34</v>
      </c>
      <c r="K34" s="13"/>
    </row>
    <row r="35" spans="1:13" s="5" customFormat="1" ht="30" customHeight="1" x14ac:dyDescent="0.25">
      <c r="A35" s="13"/>
      <c r="B35" s="29" t="s">
        <v>36</v>
      </c>
      <c r="C35" s="10" t="s">
        <v>41</v>
      </c>
      <c r="D35" s="88"/>
      <c r="E35" s="47">
        <v>1652</v>
      </c>
      <c r="F35" s="2">
        <f t="shared" si="5"/>
        <v>132.16</v>
      </c>
      <c r="G35" s="2">
        <f t="shared" si="10"/>
        <v>1784.16</v>
      </c>
      <c r="H35" s="2">
        <f t="shared" si="11"/>
        <v>247.79999999999998</v>
      </c>
      <c r="I35" s="2">
        <f t="shared" si="12"/>
        <v>132.16</v>
      </c>
      <c r="J35" s="44">
        <f t="shared" si="13"/>
        <v>379.96</v>
      </c>
      <c r="K35" s="13"/>
    </row>
    <row r="36" spans="1:13" s="5" customFormat="1" ht="30" customHeight="1" thickBot="1" x14ac:dyDescent="0.3">
      <c r="A36" s="13"/>
      <c r="B36" s="29" t="s">
        <v>45</v>
      </c>
      <c r="C36" s="16" t="s">
        <v>42</v>
      </c>
      <c r="D36" s="89"/>
      <c r="E36" s="47">
        <v>1762</v>
      </c>
      <c r="F36" s="3">
        <f t="shared" si="5"/>
        <v>140.96</v>
      </c>
      <c r="G36" s="3">
        <f t="shared" si="10"/>
        <v>1902.96</v>
      </c>
      <c r="H36" s="3">
        <f t="shared" si="11"/>
        <v>264.3</v>
      </c>
      <c r="I36" s="3">
        <f t="shared" si="12"/>
        <v>140.96</v>
      </c>
      <c r="J36" s="45">
        <f t="shared" si="13"/>
        <v>405.26</v>
      </c>
      <c r="K36" s="13"/>
    </row>
    <row r="37" spans="1:13" s="5" customFormat="1" ht="30" customHeight="1" thickBot="1" x14ac:dyDescent="0.3">
      <c r="A37" s="13"/>
      <c r="B37" s="73" t="s">
        <v>90</v>
      </c>
      <c r="C37" s="74"/>
      <c r="D37" s="74"/>
      <c r="E37" s="74"/>
      <c r="F37" s="74"/>
      <c r="G37" s="74"/>
      <c r="H37" s="74"/>
      <c r="I37" s="74"/>
      <c r="J37" s="75"/>
      <c r="K37" s="13"/>
    </row>
    <row r="38" spans="1:13" s="5" customFormat="1" ht="39" customHeight="1" x14ac:dyDescent="0.25">
      <c r="A38" s="13"/>
      <c r="B38" s="31" t="s">
        <v>53</v>
      </c>
      <c r="C38" s="43" t="s">
        <v>108</v>
      </c>
      <c r="D38" s="43" t="s">
        <v>109</v>
      </c>
      <c r="E38" s="49">
        <v>65</v>
      </c>
      <c r="F38" s="4">
        <f t="shared" si="5"/>
        <v>5.2</v>
      </c>
      <c r="G38" s="4">
        <f t="shared" si="10"/>
        <v>70.2</v>
      </c>
      <c r="H38" s="4">
        <f t="shared" si="11"/>
        <v>9.75</v>
      </c>
      <c r="I38" s="4">
        <f t="shared" si="12"/>
        <v>5.2</v>
      </c>
      <c r="J38" s="46">
        <f t="shared" si="13"/>
        <v>14.95</v>
      </c>
      <c r="K38" s="13"/>
    </row>
    <row r="39" spans="1:13" s="5" customFormat="1" ht="34.5" customHeight="1" thickBot="1" x14ac:dyDescent="0.3">
      <c r="A39" s="13"/>
      <c r="B39" s="30" t="s">
        <v>54</v>
      </c>
      <c r="C39" s="40" t="s">
        <v>110</v>
      </c>
      <c r="D39" s="40" t="s">
        <v>129</v>
      </c>
      <c r="E39" s="51">
        <v>300</v>
      </c>
      <c r="F39" s="3">
        <f>E39*0.23</f>
        <v>69</v>
      </c>
      <c r="G39" s="3">
        <f t="shared" si="10"/>
        <v>369</v>
      </c>
      <c r="H39" s="3">
        <f t="shared" si="11"/>
        <v>45</v>
      </c>
      <c r="I39" s="3">
        <f>F39</f>
        <v>69</v>
      </c>
      <c r="J39" s="45">
        <f t="shared" si="13"/>
        <v>114</v>
      </c>
      <c r="K39" s="13"/>
    </row>
    <row r="40" spans="1:13" s="5" customFormat="1" ht="41.45" customHeight="1" thickBot="1" x14ac:dyDescent="0.3">
      <c r="A40" s="13"/>
      <c r="B40" s="103" t="s">
        <v>89</v>
      </c>
      <c r="C40" s="104"/>
      <c r="D40" s="104"/>
      <c r="E40" s="104"/>
      <c r="F40" s="104"/>
      <c r="G40" s="104"/>
      <c r="H40" s="104"/>
      <c r="I40" s="104"/>
      <c r="J40" s="105"/>
      <c r="K40" s="13"/>
    </row>
    <row r="41" spans="1:13" s="5" customFormat="1" ht="96" customHeight="1" x14ac:dyDescent="0.25">
      <c r="A41" s="13"/>
      <c r="B41" s="31" t="s">
        <v>55</v>
      </c>
      <c r="C41" s="48" t="s">
        <v>82</v>
      </c>
      <c r="D41" s="39" t="s">
        <v>101</v>
      </c>
      <c r="E41" s="49">
        <v>300</v>
      </c>
      <c r="F41" s="4">
        <f>E41*0.23</f>
        <v>69</v>
      </c>
      <c r="G41" s="4">
        <f t="shared" si="10"/>
        <v>369</v>
      </c>
      <c r="H41" s="4">
        <f t="shared" ref="H41:H42" si="14">E41*0.15</f>
        <v>45</v>
      </c>
      <c r="I41" s="4">
        <f>E41*0.23</f>
        <v>69</v>
      </c>
      <c r="J41" s="46">
        <f>H41+I41</f>
        <v>114</v>
      </c>
      <c r="K41" s="13"/>
      <c r="M41" s="18"/>
    </row>
    <row r="42" spans="1:13" s="5" customFormat="1" ht="96" customHeight="1" thickBot="1" x14ac:dyDescent="0.3">
      <c r="A42" s="13"/>
      <c r="B42" s="30" t="s">
        <v>56</v>
      </c>
      <c r="C42" s="50" t="s">
        <v>83</v>
      </c>
      <c r="D42" s="37" t="s">
        <v>84</v>
      </c>
      <c r="E42" s="51">
        <v>3200</v>
      </c>
      <c r="F42" s="3">
        <f>E42*0.23</f>
        <v>736</v>
      </c>
      <c r="G42" s="3">
        <f t="shared" si="10"/>
        <v>3936</v>
      </c>
      <c r="H42" s="3">
        <f t="shared" si="14"/>
        <v>480</v>
      </c>
      <c r="I42" s="3">
        <f>E42*0.23</f>
        <v>736</v>
      </c>
      <c r="J42" s="45">
        <f>H42+I42</f>
        <v>1216</v>
      </c>
      <c r="K42" s="13"/>
    </row>
    <row r="43" spans="1:13" s="5" customFormat="1" ht="39.6" customHeight="1" x14ac:dyDescent="0.25">
      <c r="A43" s="13"/>
      <c r="B43" s="67" t="s">
        <v>120</v>
      </c>
      <c r="C43" s="68"/>
      <c r="D43" s="68"/>
      <c r="E43" s="68"/>
      <c r="F43" s="68"/>
      <c r="G43" s="68"/>
      <c r="H43" s="68"/>
      <c r="I43" s="68"/>
      <c r="J43" s="69"/>
      <c r="K43" s="13"/>
    </row>
    <row r="44" spans="1:13" s="5" customFormat="1" ht="42" customHeight="1" x14ac:dyDescent="0.25">
      <c r="A44" s="13"/>
      <c r="B44" s="29" t="s">
        <v>57</v>
      </c>
      <c r="C44" s="11" t="s">
        <v>29</v>
      </c>
      <c r="D44" s="35" t="s">
        <v>95</v>
      </c>
      <c r="E44" s="52">
        <v>200</v>
      </c>
      <c r="F44" s="2">
        <f t="shared" si="5"/>
        <v>16</v>
      </c>
      <c r="G44" s="2">
        <f t="shared" ref="G44:G62" si="15">E44+F44</f>
        <v>216</v>
      </c>
      <c r="H44" s="2">
        <f t="shared" ref="H44:H62" si="16">E44*0.15</f>
        <v>30</v>
      </c>
      <c r="I44" s="2">
        <f>E44*0.08</f>
        <v>16</v>
      </c>
      <c r="J44" s="44">
        <f t="shared" ref="J44:J62" si="17">H44+I44</f>
        <v>46</v>
      </c>
      <c r="K44" s="13"/>
    </row>
    <row r="45" spans="1:13" s="5" customFormat="1" ht="42" customHeight="1" x14ac:dyDescent="0.25">
      <c r="A45" s="13"/>
      <c r="B45" s="29" t="s">
        <v>58</v>
      </c>
      <c r="C45" s="11" t="s">
        <v>32</v>
      </c>
      <c r="D45" s="35" t="s">
        <v>114</v>
      </c>
      <c r="E45" s="52">
        <v>240</v>
      </c>
      <c r="F45" s="2">
        <f t="shared" si="5"/>
        <v>19.2</v>
      </c>
      <c r="G45" s="2">
        <f t="shared" si="15"/>
        <v>259.2</v>
      </c>
      <c r="H45" s="2">
        <f t="shared" si="16"/>
        <v>36</v>
      </c>
      <c r="I45" s="2">
        <f t="shared" ref="I45:I62" si="18">E45*0.08</f>
        <v>19.2</v>
      </c>
      <c r="J45" s="44">
        <f t="shared" si="17"/>
        <v>55.2</v>
      </c>
      <c r="K45" s="13"/>
    </row>
    <row r="46" spans="1:13" s="5" customFormat="1" ht="42" customHeight="1" x14ac:dyDescent="0.25">
      <c r="A46" s="13"/>
      <c r="B46" s="29" t="s">
        <v>59</v>
      </c>
      <c r="C46" s="11" t="s">
        <v>32</v>
      </c>
      <c r="D46" s="41" t="s">
        <v>115</v>
      </c>
      <c r="E46" s="52">
        <v>420</v>
      </c>
      <c r="F46" s="2">
        <f t="shared" si="5"/>
        <v>33.6</v>
      </c>
      <c r="G46" s="2">
        <f t="shared" si="15"/>
        <v>453.6</v>
      </c>
      <c r="H46" s="2">
        <f t="shared" si="16"/>
        <v>63</v>
      </c>
      <c r="I46" s="2">
        <f t="shared" si="18"/>
        <v>33.6</v>
      </c>
      <c r="J46" s="44">
        <f t="shared" si="17"/>
        <v>96.6</v>
      </c>
      <c r="K46" s="13"/>
    </row>
    <row r="47" spans="1:13" s="5" customFormat="1" ht="42" customHeight="1" x14ac:dyDescent="0.25">
      <c r="A47" s="13"/>
      <c r="B47" s="29" t="s">
        <v>60</v>
      </c>
      <c r="C47" s="11" t="s">
        <v>33</v>
      </c>
      <c r="D47" s="35" t="s">
        <v>116</v>
      </c>
      <c r="E47" s="52">
        <v>253</v>
      </c>
      <c r="F47" s="2">
        <f t="shared" si="5"/>
        <v>20.240000000000002</v>
      </c>
      <c r="G47" s="2">
        <f t="shared" si="15"/>
        <v>273.24</v>
      </c>
      <c r="H47" s="2">
        <f t="shared" si="16"/>
        <v>37.949999999999996</v>
      </c>
      <c r="I47" s="2">
        <f t="shared" si="18"/>
        <v>20.240000000000002</v>
      </c>
      <c r="J47" s="44">
        <f t="shared" si="17"/>
        <v>58.19</v>
      </c>
      <c r="K47" s="13"/>
    </row>
    <row r="48" spans="1:13" s="5" customFormat="1" ht="42" customHeight="1" x14ac:dyDescent="0.25">
      <c r="A48" s="13"/>
      <c r="B48" s="29" t="s">
        <v>61</v>
      </c>
      <c r="C48" s="11" t="s">
        <v>33</v>
      </c>
      <c r="D48" s="41" t="s">
        <v>117</v>
      </c>
      <c r="E48" s="52">
        <v>480</v>
      </c>
      <c r="F48" s="2">
        <f t="shared" si="5"/>
        <v>38.4</v>
      </c>
      <c r="G48" s="2">
        <f t="shared" si="15"/>
        <v>518.4</v>
      </c>
      <c r="H48" s="2">
        <f t="shared" si="16"/>
        <v>72</v>
      </c>
      <c r="I48" s="2">
        <f t="shared" si="18"/>
        <v>38.4</v>
      </c>
      <c r="J48" s="44">
        <f t="shared" si="17"/>
        <v>110.4</v>
      </c>
      <c r="K48" s="13"/>
    </row>
    <row r="49" spans="1:11" s="5" customFormat="1" ht="42" customHeight="1" x14ac:dyDescent="0.25">
      <c r="A49" s="13"/>
      <c r="B49" s="29" t="s">
        <v>62</v>
      </c>
      <c r="C49" s="11" t="s">
        <v>34</v>
      </c>
      <c r="D49" s="35" t="s">
        <v>35</v>
      </c>
      <c r="E49" s="52">
        <v>100</v>
      </c>
      <c r="F49" s="2">
        <f t="shared" si="5"/>
        <v>8</v>
      </c>
      <c r="G49" s="2">
        <f t="shared" si="15"/>
        <v>108</v>
      </c>
      <c r="H49" s="2">
        <f t="shared" si="16"/>
        <v>15</v>
      </c>
      <c r="I49" s="2">
        <f t="shared" si="18"/>
        <v>8</v>
      </c>
      <c r="J49" s="44">
        <f t="shared" si="17"/>
        <v>23</v>
      </c>
      <c r="K49" s="13"/>
    </row>
    <row r="50" spans="1:11" s="5" customFormat="1" ht="42" customHeight="1" x14ac:dyDescent="0.25">
      <c r="A50" s="13"/>
      <c r="B50" s="29" t="s">
        <v>63</v>
      </c>
      <c r="C50" s="11" t="s">
        <v>69</v>
      </c>
      <c r="D50" s="35" t="s">
        <v>70</v>
      </c>
      <c r="E50" s="52">
        <v>180</v>
      </c>
      <c r="F50" s="2">
        <f t="shared" si="5"/>
        <v>14.4</v>
      </c>
      <c r="G50" s="2">
        <f t="shared" si="15"/>
        <v>194.4</v>
      </c>
      <c r="H50" s="2">
        <f t="shared" si="16"/>
        <v>27</v>
      </c>
      <c r="I50" s="2">
        <f t="shared" si="18"/>
        <v>14.4</v>
      </c>
      <c r="J50" s="44">
        <f t="shared" si="17"/>
        <v>41.4</v>
      </c>
      <c r="K50" s="13"/>
    </row>
    <row r="51" spans="1:11" s="5" customFormat="1" ht="45.75" customHeight="1" x14ac:dyDescent="0.25">
      <c r="A51" s="13"/>
      <c r="B51" s="29" t="s">
        <v>64</v>
      </c>
      <c r="C51" s="11" t="s">
        <v>52</v>
      </c>
      <c r="D51" s="36" t="s">
        <v>94</v>
      </c>
      <c r="E51" s="2">
        <v>700</v>
      </c>
      <c r="F51" s="2">
        <f t="shared" si="5"/>
        <v>56</v>
      </c>
      <c r="G51" s="2">
        <f t="shared" si="15"/>
        <v>756</v>
      </c>
      <c r="H51" s="2">
        <f t="shared" si="16"/>
        <v>105</v>
      </c>
      <c r="I51" s="2">
        <f t="shared" si="18"/>
        <v>56</v>
      </c>
      <c r="J51" s="44">
        <f t="shared" si="17"/>
        <v>161</v>
      </c>
      <c r="K51" s="13"/>
    </row>
    <row r="52" spans="1:11" s="5" customFormat="1" ht="43.15" customHeight="1" x14ac:dyDescent="0.25">
      <c r="A52" s="13"/>
      <c r="B52" s="29" t="s">
        <v>65</v>
      </c>
      <c r="C52" s="11" t="s">
        <v>51</v>
      </c>
      <c r="D52" s="35" t="s">
        <v>121</v>
      </c>
      <c r="E52" s="52">
        <v>850</v>
      </c>
      <c r="F52" s="2">
        <f t="shared" si="5"/>
        <v>68</v>
      </c>
      <c r="G52" s="2">
        <f t="shared" si="15"/>
        <v>918</v>
      </c>
      <c r="H52" s="2">
        <f t="shared" si="16"/>
        <v>127.5</v>
      </c>
      <c r="I52" s="2">
        <f t="shared" si="18"/>
        <v>68</v>
      </c>
      <c r="J52" s="44">
        <f t="shared" si="17"/>
        <v>195.5</v>
      </c>
      <c r="K52" s="13"/>
    </row>
    <row r="53" spans="1:11" s="5" customFormat="1" ht="43.15" customHeight="1" x14ac:dyDescent="0.25">
      <c r="A53" s="13"/>
      <c r="B53" s="29" t="s">
        <v>66</v>
      </c>
      <c r="C53" s="11" t="s">
        <v>51</v>
      </c>
      <c r="D53" s="41" t="s">
        <v>122</v>
      </c>
      <c r="E53" s="52">
        <v>350</v>
      </c>
      <c r="F53" s="2">
        <f t="shared" ref="F53" si="19">E53*0.08</f>
        <v>28</v>
      </c>
      <c r="G53" s="2">
        <f t="shared" ref="G53" si="20">E53+F53</f>
        <v>378</v>
      </c>
      <c r="H53" s="2">
        <f t="shared" ref="H53" si="21">E53*0.15</f>
        <v>52.5</v>
      </c>
      <c r="I53" s="2">
        <f t="shared" ref="I53" si="22">E53*0.08</f>
        <v>28</v>
      </c>
      <c r="J53" s="44">
        <f t="shared" ref="J53" si="23">H53+I53</f>
        <v>80.5</v>
      </c>
      <c r="K53" s="13"/>
    </row>
    <row r="54" spans="1:11" s="5" customFormat="1" ht="43.15" customHeight="1" x14ac:dyDescent="0.25">
      <c r="A54" s="13"/>
      <c r="B54" s="29" t="s">
        <v>118</v>
      </c>
      <c r="C54" s="11" t="s">
        <v>92</v>
      </c>
      <c r="D54" s="35" t="s">
        <v>123</v>
      </c>
      <c r="E54" s="52">
        <v>650</v>
      </c>
      <c r="F54" s="2">
        <f t="shared" si="5"/>
        <v>52</v>
      </c>
      <c r="G54" s="2">
        <f t="shared" si="15"/>
        <v>702</v>
      </c>
      <c r="H54" s="2">
        <f t="shared" si="16"/>
        <v>97.5</v>
      </c>
      <c r="I54" s="2">
        <f t="shared" si="18"/>
        <v>52</v>
      </c>
      <c r="J54" s="44">
        <f t="shared" ref="J54" si="24">H54+I54</f>
        <v>149.5</v>
      </c>
      <c r="K54" s="13"/>
    </row>
    <row r="55" spans="1:11" s="5" customFormat="1" ht="43.15" customHeight="1" x14ac:dyDescent="0.25">
      <c r="A55" s="13"/>
      <c r="B55" s="29" t="s">
        <v>119</v>
      </c>
      <c r="C55" s="11" t="s">
        <v>92</v>
      </c>
      <c r="D55" s="41" t="s">
        <v>124</v>
      </c>
      <c r="E55" s="52">
        <v>350</v>
      </c>
      <c r="F55" s="2">
        <f t="shared" ref="F55" si="25">E55*0.08</f>
        <v>28</v>
      </c>
      <c r="G55" s="2">
        <f t="shared" ref="G55" si="26">E55+F55</f>
        <v>378</v>
      </c>
      <c r="H55" s="2">
        <f t="shared" ref="H55" si="27">E55*0.15</f>
        <v>52.5</v>
      </c>
      <c r="I55" s="2">
        <f t="shared" ref="I55" si="28">E55*0.08</f>
        <v>28</v>
      </c>
      <c r="J55" s="44">
        <f t="shared" ref="J55" si="29">H55+I55</f>
        <v>80.5</v>
      </c>
      <c r="K55" s="13"/>
    </row>
    <row r="56" spans="1:11" s="5" customFormat="1" ht="43.15" customHeight="1" x14ac:dyDescent="0.25">
      <c r="A56" s="13"/>
      <c r="B56" s="29" t="s">
        <v>125</v>
      </c>
      <c r="C56" s="10" t="s">
        <v>46</v>
      </c>
      <c r="D56" s="35" t="s">
        <v>86</v>
      </c>
      <c r="E56" s="52">
        <v>630</v>
      </c>
      <c r="F56" s="2">
        <f t="shared" si="5"/>
        <v>50.4</v>
      </c>
      <c r="G56" s="2">
        <f t="shared" si="15"/>
        <v>680.4</v>
      </c>
      <c r="H56" s="2">
        <f t="shared" si="16"/>
        <v>94.5</v>
      </c>
      <c r="I56" s="2">
        <f t="shared" si="18"/>
        <v>50.4</v>
      </c>
      <c r="J56" s="44">
        <f t="shared" si="17"/>
        <v>144.9</v>
      </c>
      <c r="K56" s="13"/>
    </row>
    <row r="57" spans="1:11" s="5" customFormat="1" ht="48" customHeight="1" thickBot="1" x14ac:dyDescent="0.3">
      <c r="A57" s="13"/>
      <c r="B57" s="29" t="s">
        <v>126</v>
      </c>
      <c r="C57" s="16" t="s">
        <v>47</v>
      </c>
      <c r="D57" s="37" t="s">
        <v>87</v>
      </c>
      <c r="E57" s="51">
        <v>880</v>
      </c>
      <c r="F57" s="3">
        <f t="shared" si="5"/>
        <v>70.400000000000006</v>
      </c>
      <c r="G57" s="3">
        <f t="shared" si="15"/>
        <v>950.4</v>
      </c>
      <c r="H57" s="3">
        <f t="shared" si="16"/>
        <v>132</v>
      </c>
      <c r="I57" s="3">
        <f t="shared" si="18"/>
        <v>70.400000000000006</v>
      </c>
      <c r="J57" s="45">
        <f t="shared" si="17"/>
        <v>202.4</v>
      </c>
      <c r="K57" s="13"/>
    </row>
    <row r="58" spans="1:11" s="5" customFormat="1" ht="41.45" customHeight="1" thickBot="1" x14ac:dyDescent="0.3">
      <c r="A58" s="13"/>
      <c r="B58" s="59" t="s">
        <v>103</v>
      </c>
      <c r="C58" s="60"/>
      <c r="D58" s="60"/>
      <c r="E58" s="60"/>
      <c r="F58" s="60"/>
      <c r="G58" s="60"/>
      <c r="H58" s="60"/>
      <c r="I58" s="60"/>
      <c r="J58" s="61"/>
      <c r="K58" s="13"/>
    </row>
    <row r="59" spans="1:11" s="5" customFormat="1" ht="115.9" customHeight="1" x14ac:dyDescent="0.25">
      <c r="A59" s="13"/>
      <c r="B59" s="97" t="s">
        <v>67</v>
      </c>
      <c r="C59" s="99" t="s">
        <v>48</v>
      </c>
      <c r="D59" s="101" t="s">
        <v>88</v>
      </c>
      <c r="E59" s="95">
        <v>3950</v>
      </c>
      <c r="F59" s="55">
        <f t="shared" si="5"/>
        <v>316</v>
      </c>
      <c r="G59" s="55">
        <f t="shared" si="15"/>
        <v>4266</v>
      </c>
      <c r="H59" s="55">
        <f t="shared" si="16"/>
        <v>592.5</v>
      </c>
      <c r="I59" s="55">
        <f t="shared" si="18"/>
        <v>316</v>
      </c>
      <c r="J59" s="57">
        <f t="shared" si="17"/>
        <v>908.5</v>
      </c>
      <c r="K59" s="13"/>
    </row>
    <row r="60" spans="1:11" s="5" customFormat="1" ht="153" customHeight="1" x14ac:dyDescent="0.25">
      <c r="A60" s="13"/>
      <c r="B60" s="98"/>
      <c r="C60" s="100"/>
      <c r="D60" s="102"/>
      <c r="E60" s="96"/>
      <c r="F60" s="56"/>
      <c r="G60" s="56"/>
      <c r="H60" s="56"/>
      <c r="I60" s="56"/>
      <c r="J60" s="58"/>
      <c r="K60" s="13"/>
    </row>
    <row r="61" spans="1:11" s="5" customFormat="1" ht="108" customHeight="1" x14ac:dyDescent="0.25">
      <c r="A61" s="13"/>
      <c r="B61" s="53" t="s">
        <v>71</v>
      </c>
      <c r="C61" s="38" t="s">
        <v>49</v>
      </c>
      <c r="D61" s="90" t="s">
        <v>93</v>
      </c>
      <c r="E61" s="32">
        <v>3950</v>
      </c>
      <c r="F61" s="2">
        <f t="shared" si="5"/>
        <v>316</v>
      </c>
      <c r="G61" s="2">
        <f t="shared" si="15"/>
        <v>4266</v>
      </c>
      <c r="H61" s="2">
        <f t="shared" si="16"/>
        <v>592.5</v>
      </c>
      <c r="I61" s="2">
        <f t="shared" si="18"/>
        <v>316</v>
      </c>
      <c r="J61" s="25">
        <f t="shared" si="17"/>
        <v>908.5</v>
      </c>
      <c r="K61" s="13"/>
    </row>
    <row r="62" spans="1:11" s="5" customFormat="1" ht="197.25" customHeight="1" thickBot="1" x14ac:dyDescent="0.3">
      <c r="A62" s="13"/>
      <c r="B62" s="54" t="s">
        <v>72</v>
      </c>
      <c r="C62" s="17" t="s">
        <v>50</v>
      </c>
      <c r="D62" s="91"/>
      <c r="E62" s="33">
        <v>4215</v>
      </c>
      <c r="F62" s="3">
        <f t="shared" si="5"/>
        <v>337.2</v>
      </c>
      <c r="G62" s="3">
        <f t="shared" si="15"/>
        <v>4552.2</v>
      </c>
      <c r="H62" s="3">
        <f t="shared" si="16"/>
        <v>632.25</v>
      </c>
      <c r="I62" s="3">
        <f t="shared" si="18"/>
        <v>337.2</v>
      </c>
      <c r="J62" s="27">
        <f t="shared" si="17"/>
        <v>969.45</v>
      </c>
      <c r="K62" s="13"/>
    </row>
  </sheetData>
  <mergeCells count="32">
    <mergeCell ref="D61:D62"/>
    <mergeCell ref="H11:J11"/>
    <mergeCell ref="E59:E60"/>
    <mergeCell ref="B59:B60"/>
    <mergeCell ref="C59:C60"/>
    <mergeCell ref="D59:D60"/>
    <mergeCell ref="B40:J40"/>
    <mergeCell ref="D29:D31"/>
    <mergeCell ref="D32:D33"/>
    <mergeCell ref="G11:G12"/>
    <mergeCell ref="F11:F12"/>
    <mergeCell ref="E11:E12"/>
    <mergeCell ref="D20:D22"/>
    <mergeCell ref="F59:F60"/>
    <mergeCell ref="G59:G60"/>
    <mergeCell ref="H59:H60"/>
    <mergeCell ref="I59:I60"/>
    <mergeCell ref="J59:J60"/>
    <mergeCell ref="B58:J58"/>
    <mergeCell ref="B8:J8"/>
    <mergeCell ref="B10:J10"/>
    <mergeCell ref="B43:J43"/>
    <mergeCell ref="B28:J28"/>
    <mergeCell ref="B37:J37"/>
    <mergeCell ref="D23:D25"/>
    <mergeCell ref="D26:D27"/>
    <mergeCell ref="C11:C13"/>
    <mergeCell ref="B11:B13"/>
    <mergeCell ref="D11:D13"/>
    <mergeCell ref="D14:D16"/>
    <mergeCell ref="D17:D19"/>
    <mergeCell ref="D34:D36"/>
  </mergeCells>
  <phoneticPr fontId="3" type="noConversion"/>
  <printOptions horizontalCentered="1"/>
  <pageMargins left="0.27559055118110237" right="0" top="0.19685039370078741" bottom="0" header="0" footer="0"/>
  <pageSetup paperSize="9" scale="64" fitToHeight="0" orientation="portrait" r:id="rId1"/>
  <rowBreaks count="3" manualBreakCount="3">
    <brk id="25" max="16383" man="1"/>
    <brk id="36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Pęk</dc:creator>
  <cp:lastModifiedBy>Magdalena Ruman</cp:lastModifiedBy>
  <cp:lastPrinted>2020-05-08T10:42:44Z</cp:lastPrinted>
  <dcterms:created xsi:type="dcterms:W3CDTF">2019-09-21T01:45:15Z</dcterms:created>
  <dcterms:modified xsi:type="dcterms:W3CDTF">2022-06-20T09:01:02Z</dcterms:modified>
</cp:coreProperties>
</file>